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2 แผนการใช้จ่ายงบประมาณประจำปีและรายงานผลการใช้จ่ายประจำปี-20240221T043210Z-001\68\"/>
    </mc:Choice>
  </mc:AlternateContent>
  <xr:revisionPtr revIDLastSave="0" documentId="13_ncr:1_{AFC9C0B1-6690-47D6-BCA8-FE071D29E024}" xr6:coauthVersionLast="36" xr6:coauthVersionMax="36" xr10:uidLastSave="{00000000-0000-0000-0000-000000000000}"/>
  <bookViews>
    <workbookView xWindow="0" yWindow="0" windowWidth="23040" windowHeight="8964" xr2:uid="{0AB20B62-1B11-4463-B817-B96B40234574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Q6" i="1" s="1"/>
  <c r="P7" i="1"/>
  <c r="Q7" i="1"/>
  <c r="R7" i="1"/>
  <c r="P8" i="1"/>
  <c r="R8" i="1" s="1"/>
  <c r="P9" i="1"/>
  <c r="Q9" i="1" s="1"/>
  <c r="R9" i="1"/>
  <c r="P10" i="1"/>
  <c r="Q10" i="1"/>
  <c r="R10" i="1"/>
  <c r="P11" i="1"/>
  <c r="Q11" i="1" s="1"/>
  <c r="P12" i="1"/>
  <c r="Q12" i="1"/>
  <c r="R12" i="1"/>
  <c r="P13" i="1"/>
  <c r="R13" i="1" s="1"/>
  <c r="P14" i="1"/>
  <c r="Q14" i="1" s="1"/>
  <c r="R14" i="1"/>
  <c r="P15" i="1"/>
  <c r="Q15" i="1" s="1"/>
  <c r="R15" i="1"/>
  <c r="P16" i="1"/>
  <c r="Q16" i="1" s="1"/>
  <c r="P17" i="1"/>
  <c r="Q17" i="1"/>
  <c r="R17" i="1"/>
  <c r="P18" i="1"/>
  <c r="Q18" i="1"/>
  <c r="R18" i="1"/>
  <c r="P19" i="1"/>
  <c r="Q19" i="1" s="1"/>
  <c r="R19" i="1"/>
  <c r="P20" i="1"/>
  <c r="Q20" i="1"/>
  <c r="R20" i="1"/>
  <c r="P21" i="1"/>
  <c r="R21" i="1" s="1"/>
  <c r="C22" i="1"/>
  <c r="D22" i="1"/>
  <c r="E22" i="1"/>
  <c r="J22" i="1"/>
  <c r="K22" i="1"/>
  <c r="K28" i="1" s="1"/>
  <c r="L22" i="1"/>
  <c r="M22" i="1"/>
  <c r="N22" i="1"/>
  <c r="O22" i="1"/>
  <c r="P23" i="1"/>
  <c r="Q23" i="1" s="1"/>
  <c r="P24" i="1"/>
  <c r="Q24" i="1"/>
  <c r="C25" i="1"/>
  <c r="D25" i="1"/>
  <c r="F25" i="1"/>
  <c r="F28" i="1" s="1"/>
  <c r="J25" i="1"/>
  <c r="J28" i="1" s="1"/>
  <c r="K25" i="1"/>
  <c r="L25" i="1"/>
  <c r="M25" i="1"/>
  <c r="N25" i="1"/>
  <c r="N28" i="1" s="1"/>
  <c r="O25" i="1"/>
  <c r="O28" i="1" s="1"/>
  <c r="P26" i="1"/>
  <c r="Q26" i="1" s="1"/>
  <c r="P27" i="1"/>
  <c r="Q27" i="1"/>
  <c r="R27" i="1"/>
  <c r="C28" i="1"/>
  <c r="D28" i="1"/>
  <c r="E28" i="1"/>
  <c r="G28" i="1"/>
  <c r="H28" i="1"/>
  <c r="I28" i="1"/>
  <c r="L28" i="1"/>
  <c r="M28" i="1"/>
  <c r="Q21" i="1" l="1"/>
  <c r="Q13" i="1"/>
  <c r="Q8" i="1"/>
  <c r="P22" i="1"/>
  <c r="R11" i="1"/>
  <c r="R6" i="1"/>
  <c r="P25" i="1"/>
  <c r="R26" i="1"/>
  <c r="R16" i="1"/>
  <c r="P28" i="1" l="1"/>
  <c r="Q22" i="1"/>
  <c r="R22" i="1"/>
  <c r="R25" i="1"/>
  <c r="Q25" i="1"/>
  <c r="Q28" i="1" l="1"/>
</calcChain>
</file>

<file path=xl/sharedStrings.xml><?xml version="1.0" encoding="utf-8"?>
<sst xmlns="http://schemas.openxmlformats.org/spreadsheetml/2006/main" count="60" uniqueCount="60">
  <si>
    <t xml:space="preserve">                 ผบ.หมู่(ป.)สภ.วังหิน</t>
  </si>
  <si>
    <t xml:space="preserve">          (ภัทรภร  สีหะวงษ์)</t>
  </si>
  <si>
    <t xml:space="preserve">      ( ยอดพิทักษ์  นรชัย )</t>
  </si>
  <si>
    <t xml:space="preserve">(ลงชื่อ) พ.ต.ท.หญิง </t>
  </si>
  <si>
    <t>ยอดพิทักษ์  นรชัย</t>
  </si>
  <si>
    <t xml:space="preserve">(ลงชื่อ) ด.ต. </t>
  </si>
  <si>
    <t xml:space="preserve">        อนุมัติ</t>
  </si>
  <si>
    <t>ตรวจแล้ว</t>
  </si>
  <si>
    <t xml:space="preserve">        ตรวจแล้วถูกต้อง</t>
  </si>
  <si>
    <t>รวมทั้งสิ้น</t>
  </si>
  <si>
    <t>งบ ชมส.+อาสาตำรวจช้าน</t>
  </si>
  <si>
    <t>รวมงบปฏิรูปงานสอบสวน</t>
  </si>
  <si>
    <t>งานปราบปรามสืบสวนฯ</t>
  </si>
  <si>
    <t>งานสอบสวน</t>
  </si>
  <si>
    <t>รวมงบดำเนินงาน</t>
  </si>
  <si>
    <t>ค่าสาธารณูปโภค</t>
  </si>
  <si>
    <t>งบแก้ไขปัญหา</t>
  </si>
  <si>
    <t>ค่าอาหารผู้ต้องหา</t>
  </si>
  <si>
    <t>ค่าวัสดุจราจร</t>
  </si>
  <si>
    <t>ค่าวัสดุสำนักงาน</t>
  </si>
  <si>
    <t>ค่าน้ำมันเชื้อเพลิง</t>
  </si>
  <si>
    <t>ค่าจ้างเหมาบริการ</t>
  </si>
  <si>
    <t>ค่าซ่อมแซมพาหนะ</t>
  </si>
  <si>
    <t>ค่าใช้จ่ายเดินทางไปราชการ</t>
  </si>
  <si>
    <t>ค่าตอบแทนการปฏิบัติงานนอกเวลา</t>
  </si>
  <si>
    <t>ค่าตอบแทนเบี้ยประชุม กต.ตร.</t>
  </si>
  <si>
    <t>ค่าใช้จ่ายในการส่งหมายเรียกพยาน</t>
  </si>
  <si>
    <t>ค่าตอบแทนการชันสูตร</t>
  </si>
  <si>
    <t>ค่าตอบแทนนักจิตวิทยา</t>
  </si>
  <si>
    <t>ค่าคุ้มครองพยาน</t>
  </si>
  <si>
    <t>ค่าตอบแทนพยาน</t>
  </si>
  <si>
    <t>ร้อยละ</t>
  </si>
  <si>
    <t>เบิกจ่ายสะสม</t>
  </si>
  <si>
    <t>ก.ย.68</t>
  </si>
  <si>
    <t>ส.ค.68</t>
  </si>
  <si>
    <t>ก.ค.68</t>
  </si>
  <si>
    <t>มิ.ย.68</t>
  </si>
  <si>
    <t>พ.ค.68</t>
  </si>
  <si>
    <t>เม.ย.68</t>
  </si>
  <si>
    <t>มี.ค.68</t>
  </si>
  <si>
    <t>ก.พ.68</t>
  </si>
  <si>
    <t>ม.ค.68</t>
  </si>
  <si>
    <t>ธ.ค.67</t>
  </si>
  <si>
    <t>พ.ย.67</t>
  </si>
  <si>
    <t>ต.ค.67</t>
  </si>
  <si>
    <t>เบิกจ่าย</t>
  </si>
  <si>
    <t>คงเหลือ</t>
  </si>
  <si>
    <t>ผลการเบิกจ่าย</t>
  </si>
  <si>
    <t>จัดสรร</t>
  </si>
  <si>
    <t>รายการ</t>
  </si>
  <si>
    <t>ลำดับ</t>
  </si>
  <si>
    <r>
      <t xml:space="preserve">ประจำเดือนพฤศจิกายน </t>
    </r>
    <r>
      <rPr>
        <b/>
        <sz val="18"/>
        <rFont val="TH SarabunPSK"/>
        <family val="2"/>
      </rPr>
      <t xml:space="preserve"> 2567</t>
    </r>
  </si>
  <si>
    <t>สังกัด  สภ.วังหิน</t>
  </si>
  <si>
    <t xml:space="preserve">                     สว.ธร.สภ.วังหิน </t>
  </si>
  <si>
    <r>
      <rPr>
        <b/>
        <sz val="18"/>
        <rFont val="TH SarabunIT๙"/>
        <family val="2"/>
      </rPr>
      <t>รายงานการเบิกจ่ายงบประมาณ</t>
    </r>
    <r>
      <rPr>
        <b/>
        <sz val="18"/>
        <rFont val="TH SarabunPSK"/>
        <family val="2"/>
      </rPr>
      <t xml:space="preserve"> พ.ศ.2568</t>
    </r>
  </si>
  <si>
    <t>(ลงชื่อ)</t>
  </si>
  <si>
    <t>พ.ต.อ.</t>
  </si>
  <si>
    <t>(ชยากร เทศะบำรุง)</t>
  </si>
  <si>
    <t>รอง ผู้บังคับการตำรวจภูธรจังหวัดศรีสะเกษ</t>
  </si>
  <si>
    <t>รักษาราชการแทน ผู้กำกับการสถานีตำรวจภูธรวังหิน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</si>
</sst>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6"/>
      <color rgb="FFFF000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 applyAlignment="1">
      <alignment horizontal="right"/>
    </xf>
    <xf numFmtId="43" fontId="5" fillId="0" borderId="0" xfId="1" applyFont="1"/>
    <xf numFmtId="0" fontId="6" fillId="0" borderId="0" xfId="0" applyFont="1"/>
    <xf numFmtId="0" fontId="7" fillId="0" borderId="0" xfId="0" applyFont="1"/>
    <xf numFmtId="43" fontId="7" fillId="0" borderId="2" xfId="1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3" xfId="1" applyFont="1" applyBorder="1"/>
    <xf numFmtId="43" fontId="7" fillId="0" borderId="4" xfId="1" applyFont="1" applyBorder="1"/>
    <xf numFmtId="0" fontId="7" fillId="0" borderId="4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43" fontId="7" fillId="0" borderId="5" xfId="1" applyFont="1" applyBorder="1"/>
    <xf numFmtId="0" fontId="7" fillId="0" borderId="5" xfId="0" applyFont="1" applyBorder="1" applyAlignment="1">
      <alignment shrinkToFit="1"/>
    </xf>
    <xf numFmtId="0" fontId="7" fillId="0" borderId="5" xfId="0" applyFont="1" applyBorder="1" applyAlignment="1">
      <alignment horizontal="center"/>
    </xf>
    <xf numFmtId="43" fontId="7" fillId="2" borderId="2" xfId="1" applyFont="1" applyFill="1" applyBorder="1"/>
    <xf numFmtId="0" fontId="7" fillId="2" borderId="2" xfId="0" applyFont="1" applyFill="1" applyBorder="1" applyAlignment="1">
      <alignment shrinkToFit="1"/>
    </xf>
    <xf numFmtId="0" fontId="7" fillId="2" borderId="2" xfId="0" applyFont="1" applyFill="1" applyBorder="1" applyAlignment="1">
      <alignment horizontal="center"/>
    </xf>
    <xf numFmtId="43" fontId="7" fillId="0" borderId="6" xfId="1" applyFont="1" applyBorder="1"/>
    <xf numFmtId="0" fontId="7" fillId="0" borderId="6" xfId="0" applyFont="1" applyBorder="1" applyAlignment="1">
      <alignment shrinkToFit="1"/>
    </xf>
    <xf numFmtId="0" fontId="7" fillId="0" borderId="6" xfId="0" applyFont="1" applyBorder="1" applyAlignment="1">
      <alignment horizontal="center"/>
    </xf>
    <xf numFmtId="43" fontId="7" fillId="3" borderId="7" xfId="1" applyFont="1" applyFill="1" applyBorder="1"/>
    <xf numFmtId="43" fontId="7" fillId="3" borderId="8" xfId="1" applyFont="1" applyFill="1" applyBorder="1"/>
    <xf numFmtId="43" fontId="7" fillId="3" borderId="5" xfId="1" applyFont="1" applyFill="1" applyBorder="1"/>
    <xf numFmtId="0" fontId="7" fillId="3" borderId="5" xfId="0" applyFont="1" applyFill="1" applyBorder="1" applyAlignment="1">
      <alignment shrinkToFit="1"/>
    </xf>
    <xf numFmtId="0" fontId="7" fillId="3" borderId="5" xfId="0" applyFont="1" applyFill="1" applyBorder="1" applyAlignment="1">
      <alignment horizontal="center"/>
    </xf>
    <xf numFmtId="43" fontId="9" fillId="0" borderId="0" xfId="0" applyNumberFormat="1" applyFont="1"/>
    <xf numFmtId="0" fontId="7" fillId="2" borderId="9" xfId="0" applyFont="1" applyFill="1" applyBorder="1" applyAlignment="1">
      <alignment horizontal="center"/>
    </xf>
    <xf numFmtId="43" fontId="10" fillId="0" borderId="0" xfId="0" applyNumberFormat="1" applyFont="1"/>
    <xf numFmtId="43" fontId="7" fillId="0" borderId="8" xfId="1" applyFont="1" applyBorder="1"/>
    <xf numFmtId="43" fontId="7" fillId="4" borderId="8" xfId="1" applyFont="1" applyFill="1" applyBorder="1"/>
    <xf numFmtId="43" fontId="7" fillId="0" borderId="8" xfId="1" applyFont="1" applyFill="1" applyBorder="1"/>
    <xf numFmtId="0" fontId="7" fillId="0" borderId="8" xfId="0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0" fontId="7" fillId="0" borderId="8" xfId="0" applyFont="1" applyBorder="1" applyAlignment="1">
      <alignment shrinkToFit="1"/>
    </xf>
    <xf numFmtId="43" fontId="7" fillId="0" borderId="0" xfId="1" applyFont="1"/>
    <xf numFmtId="43" fontId="11" fillId="0" borderId="0" xfId="0" applyNumberFormat="1" applyFont="1"/>
    <xf numFmtId="0" fontId="7" fillId="3" borderId="8" xfId="0" applyFont="1" applyFill="1" applyBorder="1" applyAlignment="1">
      <alignment shrinkToFit="1"/>
    </xf>
    <xf numFmtId="0" fontId="7" fillId="3" borderId="8" xfId="0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4" fillId="0" borderId="0" xfId="1" applyFont="1" applyAlignment="1">
      <alignment horizontal="left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/>
    <xf numFmtId="43" fontId="15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0" fontId="16" fillId="0" borderId="0" xfId="0" applyFont="1"/>
    <xf numFmtId="43" fontId="14" fillId="0" borderId="2" xfId="1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14" fillId="0" borderId="13" xfId="1" applyFont="1" applyBorder="1" applyAlignment="1">
      <alignment horizontal="center"/>
    </xf>
    <xf numFmtId="43" fontId="14" fillId="0" borderId="12" xfId="1" applyFont="1" applyBorder="1" applyAlignment="1">
      <alignment horizontal="center"/>
    </xf>
    <xf numFmtId="43" fontId="14" fillId="0" borderId="11" xfId="1" applyFont="1" applyBorder="1" applyAlignment="1">
      <alignment horizontal="center"/>
    </xf>
    <xf numFmtId="43" fontId="14" fillId="0" borderId="1" xfId="1" applyFont="1" applyBorder="1" applyAlignment="1">
      <alignment horizontal="center"/>
    </xf>
    <xf numFmtId="43" fontId="14" fillId="0" borderId="0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14" fillId="0" borderId="1" xfId="1" applyFont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59267</xdr:colOff>
      <xdr:row>29</xdr:row>
      <xdr:rowOff>75354</xdr:rowOff>
    </xdr:from>
    <xdr:ext cx="1120237" cy="63083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DD478E91-3650-4772-B740-AF261A713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2767" y="8724054"/>
          <a:ext cx="1120237" cy="630830"/>
        </a:xfrm>
        <a:prstGeom prst="rect">
          <a:avLst/>
        </a:prstGeom>
      </xdr:spPr>
    </xdr:pic>
    <xdr:clientData/>
  </xdr:oneCellAnchor>
  <xdr:twoCellAnchor editAs="oneCell">
    <xdr:from>
      <xdr:col>15</xdr:col>
      <xdr:colOff>101600</xdr:colOff>
      <xdr:row>28</xdr:row>
      <xdr:rowOff>254000</xdr:rowOff>
    </xdr:from>
    <xdr:to>
      <xdr:col>16</xdr:col>
      <xdr:colOff>412912</xdr:colOff>
      <xdr:row>32</xdr:row>
      <xdr:rowOff>35054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509A39D-3E10-4E66-85C1-C50FF3621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3600" y="8636000"/>
          <a:ext cx="1162212" cy="924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3117-A80C-4A48-A50A-C0802681C860}">
  <dimension ref="A1:S35"/>
  <sheetViews>
    <sheetView tabSelected="1" view="pageBreakPreview" topLeftCell="A19" zoomScale="60" zoomScaleNormal="90" zoomScalePageLayoutView="73" workbookViewId="0">
      <selection activeCell="O48" sqref="O48"/>
    </sheetView>
  </sheetViews>
  <sheetFormatPr defaultColWidth="9" defaultRowHeight="21"/>
  <cols>
    <col min="1" max="1" width="4.5" style="1" customWidth="1"/>
    <col min="2" max="2" width="16.59765625" style="1" customWidth="1"/>
    <col min="3" max="3" width="11.19921875" style="2" customWidth="1"/>
    <col min="4" max="4" width="9" style="2" customWidth="1"/>
    <col min="5" max="5" width="9.8984375" style="2" customWidth="1"/>
    <col min="6" max="6" width="9.69921875" style="2" customWidth="1"/>
    <col min="7" max="8" width="10" style="2" customWidth="1"/>
    <col min="9" max="9" width="11.69921875" style="2" customWidth="1"/>
    <col min="10" max="11" width="8.3984375" style="2" customWidth="1"/>
    <col min="12" max="14" width="8.69921875" style="2" customWidth="1"/>
    <col min="15" max="15" width="8.09765625" style="2" customWidth="1"/>
    <col min="16" max="16" width="11.19921875" style="2" customWidth="1"/>
    <col min="17" max="17" width="11.69921875" style="2" customWidth="1"/>
    <col min="18" max="18" width="8.59765625" style="1" customWidth="1"/>
    <col min="19" max="19" width="13.19921875" style="1" customWidth="1"/>
    <col min="20" max="16384" width="9" style="1"/>
  </cols>
  <sheetData>
    <row r="1" spans="1:19" ht="27">
      <c r="A1" s="56" t="s">
        <v>54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9" ht="27">
      <c r="A2" s="56" t="s">
        <v>52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9" ht="27">
      <c r="A3" s="57" t="s">
        <v>51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9" ht="23.4">
      <c r="A4" s="58" t="s">
        <v>50</v>
      </c>
      <c r="B4" s="58" t="s">
        <v>49</v>
      </c>
      <c r="C4" s="60" t="s">
        <v>48</v>
      </c>
      <c r="D4" s="62" t="s">
        <v>47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4"/>
      <c r="Q4" s="60" t="s">
        <v>46</v>
      </c>
      <c r="R4" s="46" t="s">
        <v>45</v>
      </c>
      <c r="S4" s="3"/>
    </row>
    <row r="5" spans="1:19" ht="24">
      <c r="A5" s="59"/>
      <c r="B5" s="59"/>
      <c r="C5" s="61"/>
      <c r="D5" s="44" t="s">
        <v>44</v>
      </c>
      <c r="E5" s="44" t="s">
        <v>43</v>
      </c>
      <c r="F5" s="44" t="s">
        <v>42</v>
      </c>
      <c r="G5" s="44" t="s">
        <v>41</v>
      </c>
      <c r="H5" s="44" t="s">
        <v>40</v>
      </c>
      <c r="I5" s="44" t="s">
        <v>39</v>
      </c>
      <c r="J5" s="44" t="s">
        <v>38</v>
      </c>
      <c r="K5" s="44" t="s">
        <v>37</v>
      </c>
      <c r="L5" s="44" t="s">
        <v>36</v>
      </c>
      <c r="M5" s="44" t="s">
        <v>35</v>
      </c>
      <c r="N5" s="44" t="s">
        <v>34</v>
      </c>
      <c r="O5" s="44" t="s">
        <v>33</v>
      </c>
      <c r="P5" s="53" t="s">
        <v>32</v>
      </c>
      <c r="Q5" s="61"/>
      <c r="R5" s="47" t="s">
        <v>31</v>
      </c>
      <c r="S5" s="3"/>
    </row>
    <row r="6" spans="1:19" s="8" customFormat="1" ht="23.4">
      <c r="A6" s="43">
        <v>1</v>
      </c>
      <c r="B6" s="42" t="s">
        <v>30</v>
      </c>
      <c r="C6" s="27">
        <v>39700</v>
      </c>
      <c r="D6" s="27"/>
      <c r="E6" s="27">
        <v>2400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>
        <f t="shared" ref="P6:P21" si="0">SUM(D6:O6)</f>
        <v>2400</v>
      </c>
      <c r="Q6" s="27">
        <f t="shared" ref="Q6:Q21" si="1">C6-P6</f>
        <v>37300</v>
      </c>
      <c r="R6" s="27">
        <f t="shared" ref="R6:R21" si="2">P6*100/C6</f>
        <v>6.0453400503778338</v>
      </c>
      <c r="S6" s="9"/>
    </row>
    <row r="7" spans="1:19" s="8" customFormat="1" ht="23.4">
      <c r="A7" s="43">
        <v>2</v>
      </c>
      <c r="B7" s="42" t="s">
        <v>29</v>
      </c>
      <c r="C7" s="27">
        <v>300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>
        <f t="shared" si="0"/>
        <v>0</v>
      </c>
      <c r="Q7" s="27">
        <f t="shared" si="1"/>
        <v>300</v>
      </c>
      <c r="R7" s="27">
        <f t="shared" si="2"/>
        <v>0</v>
      </c>
      <c r="S7" s="9"/>
    </row>
    <row r="8" spans="1:19" s="8" customFormat="1" ht="23.4">
      <c r="A8" s="43">
        <v>3</v>
      </c>
      <c r="B8" s="42" t="s">
        <v>28</v>
      </c>
      <c r="C8" s="27">
        <v>8300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>
        <f t="shared" si="0"/>
        <v>0</v>
      </c>
      <c r="Q8" s="27">
        <f t="shared" si="1"/>
        <v>8300</v>
      </c>
      <c r="R8" s="27">
        <f t="shared" si="2"/>
        <v>0</v>
      </c>
      <c r="S8" s="9"/>
    </row>
    <row r="9" spans="1:19" s="8" customFormat="1" ht="23.4">
      <c r="A9" s="43">
        <v>4</v>
      </c>
      <c r="B9" s="42" t="s">
        <v>27</v>
      </c>
      <c r="C9" s="27">
        <v>50200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>
        <f t="shared" si="0"/>
        <v>0</v>
      </c>
      <c r="Q9" s="27">
        <f t="shared" si="1"/>
        <v>50200</v>
      </c>
      <c r="R9" s="27">
        <f t="shared" si="2"/>
        <v>0</v>
      </c>
      <c r="S9" s="9"/>
    </row>
    <row r="10" spans="1:19" s="8" customFormat="1" ht="23.4">
      <c r="A10" s="43">
        <v>5</v>
      </c>
      <c r="B10" s="42" t="s">
        <v>26</v>
      </c>
      <c r="C10" s="27">
        <v>2200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>
        <f t="shared" si="0"/>
        <v>0</v>
      </c>
      <c r="Q10" s="27">
        <f t="shared" si="1"/>
        <v>2200</v>
      </c>
      <c r="R10" s="27">
        <f t="shared" si="2"/>
        <v>0</v>
      </c>
      <c r="S10" s="41"/>
    </row>
    <row r="11" spans="1:19" s="8" customFormat="1" ht="23.4">
      <c r="A11" s="37">
        <v>6</v>
      </c>
      <c r="B11" s="39" t="s">
        <v>25</v>
      </c>
      <c r="C11" s="34">
        <v>27000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6">
        <f t="shared" si="0"/>
        <v>0</v>
      </c>
      <c r="Q11" s="34">
        <f t="shared" si="1"/>
        <v>27000</v>
      </c>
      <c r="R11" s="34">
        <f t="shared" si="2"/>
        <v>0</v>
      </c>
      <c r="S11" s="9"/>
    </row>
    <row r="12" spans="1:19" s="8" customFormat="1" ht="23.4">
      <c r="A12" s="37">
        <v>7</v>
      </c>
      <c r="B12" s="39" t="s">
        <v>24</v>
      </c>
      <c r="C12" s="34">
        <v>320400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6">
        <f t="shared" si="0"/>
        <v>0</v>
      </c>
      <c r="Q12" s="34">
        <f t="shared" si="1"/>
        <v>320400</v>
      </c>
      <c r="R12" s="34">
        <f t="shared" si="2"/>
        <v>0</v>
      </c>
      <c r="S12" s="9"/>
    </row>
    <row r="13" spans="1:19" s="8" customFormat="1" ht="23.4">
      <c r="A13" s="37">
        <v>8</v>
      </c>
      <c r="B13" s="39" t="s">
        <v>23</v>
      </c>
      <c r="C13" s="34">
        <v>171100</v>
      </c>
      <c r="D13" s="34">
        <v>51520</v>
      </c>
      <c r="E13" s="34">
        <v>124952</v>
      </c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6">
        <f t="shared" si="0"/>
        <v>176472</v>
      </c>
      <c r="Q13" s="34">
        <f t="shared" si="1"/>
        <v>-5372</v>
      </c>
      <c r="R13" s="34">
        <f t="shared" si="2"/>
        <v>103.13968439509058</v>
      </c>
      <c r="S13" s="9"/>
    </row>
    <row r="14" spans="1:19" s="8" customFormat="1" ht="23.4">
      <c r="A14" s="37">
        <v>9</v>
      </c>
      <c r="B14" s="39" t="s">
        <v>22</v>
      </c>
      <c r="C14" s="34">
        <v>39700</v>
      </c>
      <c r="D14" s="34"/>
      <c r="E14" s="34">
        <v>14220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6">
        <f t="shared" si="0"/>
        <v>14220</v>
      </c>
      <c r="Q14" s="34">
        <f t="shared" si="1"/>
        <v>25480</v>
      </c>
      <c r="R14" s="34">
        <f t="shared" si="2"/>
        <v>35.818639798488668</v>
      </c>
      <c r="S14" s="9"/>
    </row>
    <row r="15" spans="1:19" s="8" customFormat="1" ht="23.4">
      <c r="A15" s="37">
        <v>10</v>
      </c>
      <c r="B15" s="39" t="s">
        <v>21</v>
      </c>
      <c r="C15" s="34">
        <v>61300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6">
        <f t="shared" si="0"/>
        <v>0</v>
      </c>
      <c r="Q15" s="36">
        <f t="shared" si="1"/>
        <v>61300</v>
      </c>
      <c r="R15" s="34">
        <f t="shared" si="2"/>
        <v>0</v>
      </c>
      <c r="S15" s="9"/>
    </row>
    <row r="16" spans="1:19" s="8" customFormat="1" ht="23.4">
      <c r="A16" s="37">
        <v>11</v>
      </c>
      <c r="B16" s="39" t="s">
        <v>20</v>
      </c>
      <c r="C16" s="34">
        <v>1027500</v>
      </c>
      <c r="D16" s="34"/>
      <c r="E16" s="34">
        <v>119800</v>
      </c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6">
        <f t="shared" si="0"/>
        <v>119800</v>
      </c>
      <c r="Q16" s="34">
        <f t="shared" si="1"/>
        <v>907700</v>
      </c>
      <c r="R16" s="34">
        <f t="shared" si="2"/>
        <v>11.659367396593675</v>
      </c>
      <c r="S16" s="9"/>
    </row>
    <row r="17" spans="1:19" s="8" customFormat="1" ht="23.4">
      <c r="A17" s="37">
        <v>12</v>
      </c>
      <c r="B17" s="39" t="s">
        <v>19</v>
      </c>
      <c r="C17" s="34">
        <v>33800</v>
      </c>
      <c r="D17" s="34"/>
      <c r="E17" s="34">
        <v>5995</v>
      </c>
      <c r="F17" s="34"/>
      <c r="G17" s="34"/>
      <c r="H17" s="34"/>
      <c r="I17" s="34"/>
      <c r="J17" s="34"/>
      <c r="K17" s="34"/>
      <c r="L17" s="34"/>
      <c r="M17" s="34"/>
      <c r="N17" s="34"/>
      <c r="O17" s="40"/>
      <c r="P17" s="36">
        <f t="shared" si="0"/>
        <v>5995</v>
      </c>
      <c r="Q17" s="34">
        <f t="shared" si="1"/>
        <v>27805</v>
      </c>
      <c r="R17" s="34">
        <f t="shared" si="2"/>
        <v>17.736686390532544</v>
      </c>
      <c r="S17" s="9"/>
    </row>
    <row r="18" spans="1:19" s="8" customFormat="1" ht="23.4">
      <c r="A18" s="37">
        <v>13</v>
      </c>
      <c r="B18" s="39" t="s">
        <v>18</v>
      </c>
      <c r="C18" s="34">
        <v>12600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6">
        <f t="shared" si="0"/>
        <v>0</v>
      </c>
      <c r="Q18" s="34">
        <f t="shared" si="1"/>
        <v>12600</v>
      </c>
      <c r="R18" s="34">
        <f t="shared" si="2"/>
        <v>0</v>
      </c>
      <c r="S18" s="9"/>
    </row>
    <row r="19" spans="1:19" s="8" customFormat="1" ht="23.4">
      <c r="A19" s="37">
        <v>14</v>
      </c>
      <c r="B19" s="39" t="s">
        <v>17</v>
      </c>
      <c r="C19" s="34">
        <v>15700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6">
        <f t="shared" si="0"/>
        <v>0</v>
      </c>
      <c r="Q19" s="34">
        <f t="shared" si="1"/>
        <v>15700</v>
      </c>
      <c r="R19" s="34">
        <f t="shared" si="2"/>
        <v>0</v>
      </c>
      <c r="S19" s="9"/>
    </row>
    <row r="20" spans="1:19" s="8" customFormat="1" ht="23.4">
      <c r="A20" s="37">
        <v>15</v>
      </c>
      <c r="B20" s="39" t="s">
        <v>16</v>
      </c>
      <c r="C20" s="38">
        <v>60000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6">
        <f t="shared" si="0"/>
        <v>0</v>
      </c>
      <c r="Q20" s="34">
        <f t="shared" si="1"/>
        <v>60000</v>
      </c>
      <c r="R20" s="34">
        <f t="shared" si="2"/>
        <v>0</v>
      </c>
      <c r="S20" s="9"/>
    </row>
    <row r="21" spans="1:19" s="8" customFormat="1" ht="23.4">
      <c r="A21" s="37">
        <v>16</v>
      </c>
      <c r="B21" s="24" t="s">
        <v>15</v>
      </c>
      <c r="C21" s="34">
        <v>171500</v>
      </c>
      <c r="D21" s="34">
        <v>16938.75</v>
      </c>
      <c r="E21" s="34">
        <v>15564.13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6">
        <f t="shared" si="0"/>
        <v>32502.879999999997</v>
      </c>
      <c r="Q21" s="35">
        <f t="shared" si="1"/>
        <v>138997.12</v>
      </c>
      <c r="R21" s="34">
        <f t="shared" si="2"/>
        <v>18.952116618075799</v>
      </c>
      <c r="S21" s="33"/>
    </row>
    <row r="22" spans="1:19" s="8" customFormat="1" ht="21.75" customHeight="1">
      <c r="A22" s="32"/>
      <c r="B22" s="21" t="s">
        <v>14</v>
      </c>
      <c r="C22" s="20">
        <f>SUM(C6:C21)</f>
        <v>2041300</v>
      </c>
      <c r="D22" s="20">
        <f>SUM(D6:D21)</f>
        <v>68458.75</v>
      </c>
      <c r="E22" s="20">
        <f>SUM(E6:E21)</f>
        <v>282931.13</v>
      </c>
      <c r="F22" s="20"/>
      <c r="G22" s="20"/>
      <c r="H22" s="20"/>
      <c r="I22" s="20"/>
      <c r="J22" s="20">
        <f t="shared" ref="J22:P22" si="3">SUM(J6:J21)</f>
        <v>0</v>
      </c>
      <c r="K22" s="20">
        <f t="shared" si="3"/>
        <v>0</v>
      </c>
      <c r="L22" s="20">
        <f t="shared" si="3"/>
        <v>0</v>
      </c>
      <c r="M22" s="20">
        <f t="shared" si="3"/>
        <v>0</v>
      </c>
      <c r="N22" s="20">
        <f t="shared" si="3"/>
        <v>0</v>
      </c>
      <c r="O22" s="20">
        <f t="shared" si="3"/>
        <v>0</v>
      </c>
      <c r="P22" s="20">
        <f t="shared" si="3"/>
        <v>351389.88</v>
      </c>
      <c r="Q22" s="20">
        <f>SUM(C22-P22)</f>
        <v>1689910.12</v>
      </c>
      <c r="R22" s="20">
        <f>SUM(P22/C22*100)</f>
        <v>17.214024396218097</v>
      </c>
      <c r="S22" s="31"/>
    </row>
    <row r="23" spans="1:19" s="8" customFormat="1" ht="21.75" customHeight="1">
      <c r="A23" s="30">
        <v>1</v>
      </c>
      <c r="B23" s="29" t="s">
        <v>13</v>
      </c>
      <c r="C23" s="28">
        <v>56000</v>
      </c>
      <c r="D23" s="27">
        <v>0</v>
      </c>
      <c r="E23" s="28">
        <v>0</v>
      </c>
      <c r="F23" s="28"/>
      <c r="G23" s="28"/>
      <c r="H23" s="28"/>
      <c r="I23" s="28"/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>SUM(D23:O23)</f>
        <v>0</v>
      </c>
      <c r="Q23" s="27">
        <f>SUM(C23-P23)</f>
        <v>56000</v>
      </c>
      <c r="R23" s="26">
        <v>0</v>
      </c>
      <c r="S23" s="9"/>
    </row>
    <row r="24" spans="1:19" s="8" customFormat="1" ht="23.4">
      <c r="A24" s="25">
        <v>2</v>
      </c>
      <c r="B24" s="24" t="s">
        <v>12</v>
      </c>
      <c r="C24" s="23">
        <v>46000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>
        <v>0</v>
      </c>
      <c r="P24" s="14">
        <f>SUM(D24:O24)</f>
        <v>0</v>
      </c>
      <c r="Q24" s="23">
        <f>C24-P24</f>
        <v>46000</v>
      </c>
      <c r="R24" s="23">
        <v>0</v>
      </c>
      <c r="S24" s="9"/>
    </row>
    <row r="25" spans="1:19" s="8" customFormat="1" ht="23.4">
      <c r="A25" s="22"/>
      <c r="B25" s="21" t="s">
        <v>11</v>
      </c>
      <c r="C25" s="20">
        <f>SUM(C23:C24)</f>
        <v>102000</v>
      </c>
      <c r="D25" s="20">
        <f>SUM(D23:D24)</f>
        <v>0</v>
      </c>
      <c r="E25" s="20">
        <v>14000</v>
      </c>
      <c r="F25" s="20">
        <f>SUM(F23:F24)</f>
        <v>0</v>
      </c>
      <c r="G25" s="20"/>
      <c r="H25" s="20"/>
      <c r="I25" s="20"/>
      <c r="J25" s="20">
        <f t="shared" ref="J25:O25" si="4">SUM(J23:J24)</f>
        <v>0</v>
      </c>
      <c r="K25" s="20">
        <f t="shared" si="4"/>
        <v>0</v>
      </c>
      <c r="L25" s="20">
        <f t="shared" si="4"/>
        <v>0</v>
      </c>
      <c r="M25" s="20">
        <f t="shared" si="4"/>
        <v>0</v>
      </c>
      <c r="N25" s="20">
        <f t="shared" si="4"/>
        <v>0</v>
      </c>
      <c r="O25" s="20">
        <f t="shared" si="4"/>
        <v>0</v>
      </c>
      <c r="P25" s="20">
        <f>SUM(D25:O25)</f>
        <v>14000</v>
      </c>
      <c r="Q25" s="20">
        <f>C25-P25</f>
        <v>88000</v>
      </c>
      <c r="R25" s="20">
        <f>SUM(P25/C25*100)</f>
        <v>13.725490196078432</v>
      </c>
      <c r="S25" s="9"/>
    </row>
    <row r="26" spans="1:19" s="8" customFormat="1" ht="23.4">
      <c r="A26" s="19"/>
      <c r="B26" s="18" t="s">
        <v>10</v>
      </c>
      <c r="C26" s="17">
        <v>43700</v>
      </c>
      <c r="D26" s="17">
        <v>0</v>
      </c>
      <c r="E26" s="17">
        <v>0</v>
      </c>
      <c r="F26" s="17">
        <v>0</v>
      </c>
      <c r="G26" s="17"/>
      <c r="H26" s="17"/>
      <c r="I26" s="17"/>
      <c r="J26" s="17"/>
      <c r="K26" s="17"/>
      <c r="L26" s="17"/>
      <c r="M26" s="17"/>
      <c r="N26" s="17"/>
      <c r="O26" s="17"/>
      <c r="P26" s="17">
        <f>SUM(D26:O26)</f>
        <v>0</v>
      </c>
      <c r="Q26" s="17">
        <f>C26-P26</f>
        <v>43700</v>
      </c>
      <c r="R26" s="17">
        <f>SUM(P26/C26*100)</f>
        <v>0</v>
      </c>
      <c r="S26" s="9"/>
    </row>
    <row r="27" spans="1:19" s="8" customFormat="1" ht="23.4">
      <c r="A27" s="16"/>
      <c r="B27" s="15"/>
      <c r="C27" s="14">
        <v>0</v>
      </c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>
        <f>SUM(D27:O27)</f>
        <v>0</v>
      </c>
      <c r="Q27" s="13">
        <f>C27-P27</f>
        <v>0</v>
      </c>
      <c r="R27" s="13" t="e">
        <f>SUM(P27/C27*100)</f>
        <v>#DIV/0!</v>
      </c>
      <c r="S27" s="9"/>
    </row>
    <row r="28" spans="1:19" s="8" customFormat="1" ht="28.5" customHeight="1">
      <c r="A28" s="12"/>
      <c r="B28" s="11" t="s">
        <v>9</v>
      </c>
      <c r="C28" s="10">
        <f t="shared" ref="C28:Q28" si="5">C22+C25+C26+C27</f>
        <v>2187000</v>
      </c>
      <c r="D28" s="10">
        <f t="shared" si="5"/>
        <v>68458.75</v>
      </c>
      <c r="E28" s="10">
        <f t="shared" si="5"/>
        <v>296931.13</v>
      </c>
      <c r="F28" s="10">
        <f t="shared" si="5"/>
        <v>0</v>
      </c>
      <c r="G28" s="10">
        <f t="shared" si="5"/>
        <v>0</v>
      </c>
      <c r="H28" s="10">
        <f t="shared" si="5"/>
        <v>0</v>
      </c>
      <c r="I28" s="10">
        <f t="shared" si="5"/>
        <v>0</v>
      </c>
      <c r="J28" s="10">
        <f t="shared" si="5"/>
        <v>0</v>
      </c>
      <c r="K28" s="10">
        <f t="shared" si="5"/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10">
        <f t="shared" si="5"/>
        <v>0</v>
      </c>
      <c r="P28" s="10">
        <f t="shared" si="5"/>
        <v>365389.88</v>
      </c>
      <c r="Q28" s="10">
        <f t="shared" si="5"/>
        <v>1821610.12</v>
      </c>
      <c r="R28" s="10"/>
      <c r="S28" s="9"/>
    </row>
    <row r="29" spans="1:19" s="52" customFormat="1">
      <c r="A29" s="48"/>
      <c r="B29" s="48"/>
      <c r="C29" s="49"/>
      <c r="D29" s="50" t="s">
        <v>8</v>
      </c>
      <c r="E29" s="49"/>
      <c r="F29" s="49"/>
      <c r="G29" s="49"/>
      <c r="H29" s="49"/>
      <c r="I29" s="49"/>
      <c r="J29" s="65" t="s">
        <v>7</v>
      </c>
      <c r="K29" s="65"/>
      <c r="L29" s="51"/>
      <c r="M29" s="49"/>
      <c r="N29" s="49"/>
      <c r="O29" s="68" t="s">
        <v>6</v>
      </c>
      <c r="P29" s="68"/>
      <c r="Q29" s="68"/>
      <c r="R29" s="48"/>
      <c r="S29" s="48"/>
    </row>
    <row r="30" spans="1:19" s="52" customFormat="1">
      <c r="A30" s="48"/>
      <c r="B30" s="48"/>
      <c r="C30" s="49"/>
      <c r="D30" s="50"/>
      <c r="E30" s="49"/>
      <c r="F30" s="49"/>
      <c r="G30" s="49"/>
      <c r="H30" s="49"/>
      <c r="I30" s="49"/>
      <c r="J30" s="66"/>
      <c r="K30" s="66"/>
      <c r="L30" s="51"/>
      <c r="M30" s="49"/>
      <c r="N30" s="49"/>
      <c r="O30" s="49"/>
      <c r="P30" s="66"/>
      <c r="Q30" s="66"/>
      <c r="R30" s="48"/>
      <c r="S30" s="48"/>
    </row>
    <row r="31" spans="1:19" ht="24">
      <c r="A31" s="4"/>
      <c r="B31" s="4"/>
      <c r="C31" s="5"/>
      <c r="D31" s="7"/>
      <c r="E31" s="5"/>
      <c r="F31" s="5"/>
      <c r="G31" s="5"/>
      <c r="H31" s="5"/>
      <c r="I31" s="5"/>
      <c r="J31" s="6"/>
      <c r="K31" s="5"/>
      <c r="L31" s="6"/>
      <c r="M31" s="5"/>
      <c r="N31" s="5"/>
      <c r="O31" s="5"/>
      <c r="P31" s="6"/>
      <c r="Q31" s="5"/>
      <c r="R31" s="4"/>
      <c r="S31" s="3"/>
    </row>
    <row r="32" spans="1:19" ht="24">
      <c r="A32" s="4"/>
      <c r="B32" s="4"/>
      <c r="C32" s="54" t="s">
        <v>5</v>
      </c>
      <c r="D32" s="54"/>
      <c r="E32" s="5" t="s">
        <v>4</v>
      </c>
      <c r="F32" s="5"/>
      <c r="G32" s="5"/>
      <c r="H32" s="5"/>
      <c r="I32" s="55" t="s">
        <v>3</v>
      </c>
      <c r="J32" s="55"/>
      <c r="K32" s="5"/>
      <c r="L32" s="5"/>
      <c r="M32" s="5"/>
      <c r="N32" s="45" t="s">
        <v>55</v>
      </c>
      <c r="O32" s="45" t="s">
        <v>56</v>
      </c>
      <c r="P32" s="5"/>
      <c r="S32" s="3"/>
    </row>
    <row r="33" spans="1:19" ht="24">
      <c r="A33" s="4"/>
      <c r="B33" s="4"/>
      <c r="C33" s="5"/>
      <c r="D33" s="5" t="s">
        <v>2</v>
      </c>
      <c r="E33" s="5"/>
      <c r="F33" s="5"/>
      <c r="G33" s="5"/>
      <c r="H33" s="5"/>
      <c r="I33" s="5"/>
      <c r="J33" s="5" t="s">
        <v>1</v>
      </c>
      <c r="K33" s="5"/>
      <c r="L33" s="5"/>
      <c r="M33" s="5"/>
      <c r="N33" s="5"/>
      <c r="O33" s="54" t="s">
        <v>57</v>
      </c>
      <c r="P33" s="54"/>
      <c r="Q33" s="54"/>
      <c r="S33" s="3"/>
    </row>
    <row r="34" spans="1:19" ht="24">
      <c r="A34" s="4"/>
      <c r="B34" s="4"/>
      <c r="C34" s="5" t="s">
        <v>0</v>
      </c>
      <c r="D34" s="5"/>
      <c r="E34" s="5"/>
      <c r="F34" s="5"/>
      <c r="G34" s="5"/>
      <c r="H34" s="5"/>
      <c r="I34" s="5" t="s">
        <v>53</v>
      </c>
      <c r="J34" s="5"/>
      <c r="K34" s="5"/>
      <c r="L34" s="5"/>
      <c r="M34" s="5"/>
      <c r="N34" s="54" t="s">
        <v>58</v>
      </c>
      <c r="O34" s="54"/>
      <c r="P34" s="54"/>
      <c r="Q34" s="54"/>
      <c r="R34" s="54"/>
      <c r="S34" s="3"/>
    </row>
    <row r="35" spans="1:19">
      <c r="N35" s="67" t="s">
        <v>59</v>
      </c>
      <c r="O35" s="67"/>
      <c r="P35" s="67"/>
      <c r="Q35" s="67"/>
      <c r="R35" s="67"/>
    </row>
  </sheetData>
  <mergeCells count="14">
    <mergeCell ref="O33:Q33"/>
    <mergeCell ref="N34:R34"/>
    <mergeCell ref="N35:R35"/>
    <mergeCell ref="C32:D32"/>
    <mergeCell ref="I32:J32"/>
    <mergeCell ref="A1:R1"/>
    <mergeCell ref="A2:R2"/>
    <mergeCell ref="A3:R3"/>
    <mergeCell ref="A4:A5"/>
    <mergeCell ref="B4:B5"/>
    <mergeCell ref="C4:C5"/>
    <mergeCell ref="D4:P4"/>
    <mergeCell ref="Q4:Q5"/>
    <mergeCell ref="J29:K29"/>
  </mergeCells>
  <printOptions horizontalCentered="1"/>
  <pageMargins left="0.39370078740157483" right="0.39370078740157483" top="0.15748031496062992" bottom="0.15748031496062992" header="0" footer="0"/>
  <pageSetup paperSize="9" scale="66" orientation="landscape" horizontalDpi="4294967293" verticalDpi="20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2025-04-18T09:13:02Z</cp:lastPrinted>
  <dcterms:created xsi:type="dcterms:W3CDTF">2025-04-18T09:05:31Z</dcterms:created>
  <dcterms:modified xsi:type="dcterms:W3CDTF">2025-04-18T09:55:13Z</dcterms:modified>
</cp:coreProperties>
</file>